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3" i="1"/>
  <c r="I14" i="1"/>
  <c r="I15" i="1"/>
  <c r="I17" i="1"/>
  <c r="I18" i="1"/>
  <c r="I19" i="1"/>
  <c r="I21" i="1"/>
  <c r="I22" i="1"/>
  <c r="I23" i="1"/>
  <c r="I7" i="1" l="1"/>
</calcChain>
</file>

<file path=xl/sharedStrings.xml><?xml version="1.0" encoding="utf-8"?>
<sst xmlns="http://schemas.openxmlformats.org/spreadsheetml/2006/main" count="477" uniqueCount="90">
  <si>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</si>
  <si>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</si>
  <si>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</si>
  <si>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</si>
  <si>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</si>
  <si>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</si>
  <si>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</si>
  <si>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</si>
  <si>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</si>
  <si>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</si>
  <si>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</si>
  <si>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</si>
  <si>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</si>
  <si>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</si>
  <si>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</si>
  <si>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</si>
  <si>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</si>
  <si>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</si>
  <si>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</si>
  <si>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</si>
  <si>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</si>
  <si>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</si>
  <si>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</si>
  <si>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</si>
  <si>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</si>
  <si>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</si>
  <si>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</si>
  <si>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</si>
  <si>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</si>
  <si>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</si>
  <si>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</si>
  <si>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</si>
  <si>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</si>
  <si>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</si>
  <si>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</si>
  <si>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</si>
  <si>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</si>
  <si>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</si>
  <si>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</si>
  <si>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</si>
  <si>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</si>
  <si>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</si>
  <si>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</si>
  <si>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</si>
  <si>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</si>
  <si>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</si>
  <si>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</si>
  <si>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</si>
  <si>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</si>
  <si>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</si>
  <si>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</si>
  <si>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</si>
  <si>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</si>
  <si>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</si>
  <si>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</si>
  <si>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</si>
  <si>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</si>
  <si>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</si>
  <si>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</si>
  <si>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</si>
  <si>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</si>
  <si>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</si>
  <si>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</si>
  <si>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</si>
  <si>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</si>
  <si>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</si>
  <si>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</si>
  <si>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</si>
  <si>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</si>
  <si>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</si>
  <si>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del Primer Trimestre del 01 de Enero del 2023 al 31 de Marzo del 2023</t>
  </si>
  <si>
    <t>Elaborado el 30 de Enero del 2024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</si>
  <si>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</si>
  <si>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</si>
  <si>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</si>
  <si>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</si>
  <si>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</si>
  <si>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</si>
  <si>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</si>
  <si>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</si>
  <si>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</si>
  <si>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</si>
  <si>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</si>
  <si>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TIIE + 0.47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</si>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</sst>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9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6" fontId="33" fillId="0" borderId="0" xfId="0" applyNumberFormat="1" applyFont="1"/>
    <xf numFmtId="166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  <xf numFmtId="166" fontId="34" fillId="27" borderId="16" xfId="60" applyNumberFormat="1" applyFont="1" applyFill="1" applyBorder="1" applyAlignment="1">
      <alignment horizontal="center" vertical="center" wrapText="1"/>
    </xf>
    <xf numFmtId="166" fontId="34" fillId="27" borderId="13" xfId="60" applyNumberFormat="1" applyFont="1" applyFill="1" applyBorder="1" applyAlignment="1">
      <alignment horizontal="center" vertical="center" wrapText="1"/>
    </xf>
    <xf numFmtId="166" fontId="34" fillId="27" borderId="17" xfId="60" applyNumberFormat="1" applyFont="1" applyFill="1" applyBorder="1" applyAlignment="1">
      <alignment horizontal="center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6" fontId="33" fillId="0" borderId="18" xfId="0" applyNumberFormat="1" applyFont="1" applyBorder="1"/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6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6" fontId="33" fillId="0" borderId="19" xfId="0" applyNumberFormat="1" applyFont="1" applyBorder="1"/>
    <xf numFmtId="0" fontId="38" fillId="0" borderId="18" xfId="0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oneCellAnchor>
    <xdr:from>
      <xdr:col>0</xdr:col>
      <xdr:colOff>719667</xdr:colOff>
      <xdr:row>2</xdr:row>
      <xdr:rowOff>116416</xdr:rowOff>
    </xdr:from>
    <xdr:ext cx="979948" cy="233205"/>
    <xdr:sp macro="" textlink="">
      <xdr:nvSpPr>
        <xdr:cNvPr id="2" name="CuadroTexto 1"/>
        <xdr:cNvSpPr txBox="1"/>
      </xdr:nvSpPr>
      <xdr:spPr>
        <a:xfrm>
          <a:off x="719667" y="656166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0</xdr:row>
      <xdr:rowOff>0</xdr:rowOff>
    </xdr:from>
    <xdr:to>
      <xdr:col>9</xdr:col>
      <xdr:colOff>853009</xdr:colOff>
      <xdr:row>2</xdr:row>
      <xdr:rowOff>101600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1" y="0"/>
          <a:ext cx="1834083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A7" sqref="A7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16" customWidth="1"/>
    <col min="12" max="12" width="18.7109375" customWidth="1"/>
    <col min="13" max="13" width="11.7109375" bestFit="1" customWidth="1"/>
  </cols>
  <sheetData>
    <row r="1" spans="1:19" ht="26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S1" s="2"/>
    </row>
    <row r="2" spans="1:19" s="2" customFormat="1" ht="15.75" x14ac:dyDescent="0.2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2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2" customFormat="1" ht="15" thickBot="1" x14ac:dyDescent="0.25">
      <c r="A4" s="20" t="s">
        <v>71</v>
      </c>
      <c r="B4" s="20"/>
      <c r="C4" s="20"/>
      <c r="D4" s="20"/>
      <c r="E4" s="20"/>
      <c r="F4" s="20"/>
      <c r="G4" s="20"/>
      <c r="H4" s="20"/>
      <c r="I4" s="20"/>
      <c r="J4" s="20"/>
      <c r="K4" s="16"/>
      <c r="L4" s="16"/>
    </row>
    <row r="5" spans="1:19" ht="13.5" thickBot="1" x14ac:dyDescent="0.25">
      <c r="A5" s="21" t="s">
        <v>59</v>
      </c>
      <c r="B5" s="21" t="s">
        <v>60</v>
      </c>
      <c r="C5" s="21" t="s">
        <v>61</v>
      </c>
      <c r="D5" s="21" t="s">
        <v>62</v>
      </c>
      <c r="E5" s="23" t="s">
        <v>63</v>
      </c>
      <c r="F5" s="24" t="s">
        <v>66</v>
      </c>
      <c r="G5" s="24" t="s">
        <v>2</v>
      </c>
      <c r="H5" s="24" t="s">
        <v>65</v>
      </c>
      <c r="I5" s="26" t="s">
        <v>64</v>
      </c>
      <c r="J5" s="26"/>
    </row>
    <row r="6" spans="1:19" ht="26.25" customHeight="1" thickBot="1" x14ac:dyDescent="0.25">
      <c r="A6" s="22"/>
      <c r="B6" s="22"/>
      <c r="C6" s="22"/>
      <c r="D6" s="22"/>
      <c r="E6" s="22"/>
      <c r="F6" s="25"/>
      <c r="G6" s="25"/>
      <c r="H6" s="25"/>
      <c r="I6" s="14" t="s">
        <v>69</v>
      </c>
      <c r="J6" s="14" t="s">
        <v>67</v>
      </c>
    </row>
    <row r="7" spans="1:19" x14ac:dyDescent="0.2">
      <c r="A7" s="11" t="s">
        <v>72</v>
      </c>
      <c r="B7" s="11" t="s">
        <v>73</v>
      </c>
      <c r="C7" s="11" t="s">
        <v>73</v>
      </c>
      <c r="D7" s="12" t="s">
        <v>72</v>
      </c>
      <c r="E7" s="12" t="s">
        <v>74</v>
      </c>
      <c r="F7" s="13">
        <v>0</v>
      </c>
      <c r="G7" s="13" t="s">
        <v>75</v>
      </c>
      <c r="H7" s="13" t="s">
        <v>76</v>
      </c>
      <c r="I7" s="13">
        <f>+I13+I14+I15+I17+I18+I19</f>
        <v>14895473.34</v>
      </c>
      <c r="J7" s="13" t="s">
        <v>84</v>
      </c>
    </row>
    <row r="8" spans="1:19" x14ac:dyDescent="0.2">
      <c r="A8" s="30" t="s">
        <v>85</v>
      </c>
      <c r="B8" s="31"/>
      <c r="C8" s="31"/>
      <c r="D8" s="31"/>
      <c r="E8" s="31"/>
      <c r="F8" s="31"/>
      <c r="G8" s="31"/>
      <c r="H8" s="31"/>
      <c r="I8" s="31"/>
      <c r="J8" s="31"/>
    </row>
    <row r="9" spans="1:19" x14ac:dyDescent="0.2">
      <c r="A9" s="32" t="s">
        <v>77</v>
      </c>
      <c r="B9" s="32" t="s">
        <v>78</v>
      </c>
      <c r="C9" s="32" t="s">
        <v>79</v>
      </c>
      <c r="D9" s="33" t="s">
        <v>80</v>
      </c>
      <c r="E9" s="33" t="s">
        <v>81</v>
      </c>
      <c r="F9" s="34">
        <v>309225595.82999998</v>
      </c>
      <c r="G9" s="34" t="s">
        <v>75</v>
      </c>
      <c r="H9" s="34">
        <v>309225595.82999998</v>
      </c>
      <c r="I9" s="34">
        <f>18747309.01</f>
        <v>18747309.010000002</v>
      </c>
      <c r="J9" s="34">
        <f>I9/H9 * 100</f>
        <v>6.0626640429554</v>
      </c>
    </row>
    <row r="10" spans="1:19" x14ac:dyDescent="0.2">
      <c r="A10" s="35" t="s">
        <v>77</v>
      </c>
      <c r="B10" s="35" t="s">
        <v>78</v>
      </c>
      <c r="C10" s="35" t="s">
        <v>82</v>
      </c>
      <c r="D10" s="36" t="s">
        <v>80</v>
      </c>
      <c r="E10" s="36" t="s">
        <v>81</v>
      </c>
      <c r="F10" s="37">
        <v>100000000</v>
      </c>
      <c r="G10" s="37" t="s">
        <v>75</v>
      </c>
      <c r="H10" s="37">
        <v>100000000</v>
      </c>
      <c r="I10" s="37">
        <f>3770373.94</f>
        <v>3770373.94</v>
      </c>
      <c r="J10" s="37">
        <f>I10/H10 * 100</f>
        <v>3.7703739399999998</v>
      </c>
    </row>
    <row r="11" spans="1:19" x14ac:dyDescent="0.2">
      <c r="A11" s="35" t="s">
        <v>77</v>
      </c>
      <c r="B11" s="35" t="s">
        <v>78</v>
      </c>
      <c r="C11" s="35" t="s">
        <v>83</v>
      </c>
      <c r="D11" s="36" t="s">
        <v>80</v>
      </c>
      <c r="E11" s="36" t="s">
        <v>81</v>
      </c>
      <c r="F11" s="37">
        <v>100000000</v>
      </c>
      <c r="G11" s="37" t="s">
        <v>75</v>
      </c>
      <c r="H11" s="37">
        <v>100000000</v>
      </c>
      <c r="I11" s="37">
        <f>0</f>
        <v>0</v>
      </c>
      <c r="J11" s="37">
        <f>I11/H11 * 100</f>
        <v>0</v>
      </c>
    </row>
    <row r="12" spans="1:19" x14ac:dyDescent="0.2">
      <c r="A12" s="30" t="s">
        <v>86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9" x14ac:dyDescent="0.2">
      <c r="A13" s="32" t="s">
        <v>72</v>
      </c>
      <c r="B13" s="32" t="s">
        <v>73</v>
      </c>
      <c r="C13" s="32" t="s">
        <v>73</v>
      </c>
      <c r="D13" s="33" t="s">
        <v>72</v>
      </c>
      <c r="E13" s="33" t="s">
        <v>81</v>
      </c>
      <c r="F13" s="34">
        <v>0</v>
      </c>
      <c r="G13" s="34" t="s">
        <v>75</v>
      </c>
      <c r="H13" s="34">
        <v>0</v>
      </c>
      <c r="I13" s="34">
        <f>2132689.59</f>
        <v>2132689.59</v>
      </c>
      <c r="J13" s="34" t="s">
        <v>84</v>
      </c>
    </row>
    <row r="14" spans="1:19" x14ac:dyDescent="0.2">
      <c r="A14" s="35" t="s">
        <v>72</v>
      </c>
      <c r="B14" s="35" t="s">
        <v>73</v>
      </c>
      <c r="C14" s="35" t="s">
        <v>73</v>
      </c>
      <c r="D14" s="36" t="s">
        <v>72</v>
      </c>
      <c r="E14" s="36" t="s">
        <v>81</v>
      </c>
      <c r="F14" s="37">
        <v>0</v>
      </c>
      <c r="G14" s="37" t="s">
        <v>75</v>
      </c>
      <c r="H14" s="37">
        <v>0</v>
      </c>
      <c r="I14" s="37">
        <f>656039.28</f>
        <v>656039.28</v>
      </c>
      <c r="J14" s="37" t="s">
        <v>84</v>
      </c>
    </row>
    <row r="15" spans="1:19" x14ac:dyDescent="0.2">
      <c r="A15" s="35" t="s">
        <v>72</v>
      </c>
      <c r="B15" s="35" t="s">
        <v>73</v>
      </c>
      <c r="C15" s="35" t="s">
        <v>73</v>
      </c>
      <c r="D15" s="36" t="s">
        <v>72</v>
      </c>
      <c r="E15" s="36" t="s">
        <v>81</v>
      </c>
      <c r="F15" s="37">
        <v>0</v>
      </c>
      <c r="G15" s="37" t="s">
        <v>75</v>
      </c>
      <c r="H15" s="37">
        <v>0</v>
      </c>
      <c r="I15" s="37">
        <f>0</f>
        <v>0</v>
      </c>
      <c r="J15" s="37" t="s">
        <v>84</v>
      </c>
    </row>
    <row r="16" spans="1:19" x14ac:dyDescent="0.2">
      <c r="A16" s="30" t="s">
        <v>87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x14ac:dyDescent="0.2">
      <c r="A17" s="32" t="s">
        <v>72</v>
      </c>
      <c r="B17" s="32" t="s">
        <v>73</v>
      </c>
      <c r="C17" s="32" t="s">
        <v>73</v>
      </c>
      <c r="D17" s="33" t="s">
        <v>72</v>
      </c>
      <c r="E17" s="33" t="s">
        <v>81</v>
      </c>
      <c r="F17" s="34">
        <v>0</v>
      </c>
      <c r="G17" s="34" t="s">
        <v>75</v>
      </c>
      <c r="H17" s="34">
        <v>0</v>
      </c>
      <c r="I17" s="34">
        <f>8382726.79</f>
        <v>8382726.79</v>
      </c>
      <c r="J17" s="34" t="s">
        <v>84</v>
      </c>
    </row>
    <row r="18" spans="1:10" x14ac:dyDescent="0.2">
      <c r="A18" s="35" t="s">
        <v>72</v>
      </c>
      <c r="B18" s="35" t="s">
        <v>73</v>
      </c>
      <c r="C18" s="35" t="s">
        <v>73</v>
      </c>
      <c r="D18" s="36" t="s">
        <v>72</v>
      </c>
      <c r="E18" s="36" t="s">
        <v>81</v>
      </c>
      <c r="F18" s="37">
        <v>0</v>
      </c>
      <c r="G18" s="37" t="s">
        <v>75</v>
      </c>
      <c r="H18" s="37">
        <v>0</v>
      </c>
      <c r="I18" s="37">
        <f>2820037.68</f>
        <v>2820037.68</v>
      </c>
      <c r="J18" s="37" t="s">
        <v>84</v>
      </c>
    </row>
    <row r="19" spans="1:10" x14ac:dyDescent="0.2">
      <c r="A19" s="35" t="s">
        <v>72</v>
      </c>
      <c r="B19" s="35" t="s">
        <v>73</v>
      </c>
      <c r="C19" s="35" t="s">
        <v>73</v>
      </c>
      <c r="D19" s="36" t="s">
        <v>72</v>
      </c>
      <c r="E19" s="36" t="s">
        <v>81</v>
      </c>
      <c r="F19" s="37">
        <v>0</v>
      </c>
      <c r="G19" s="37" t="s">
        <v>75</v>
      </c>
      <c r="H19" s="37">
        <v>0</v>
      </c>
      <c r="I19" s="37">
        <f>903980</f>
        <v>903980</v>
      </c>
      <c r="J19" s="37" t="s">
        <v>84</v>
      </c>
    </row>
    <row r="20" spans="1:10" x14ac:dyDescent="0.2">
      <c r="A20" s="30" t="s">
        <v>88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">
      <c r="A21" s="32" t="s">
        <v>72</v>
      </c>
      <c r="B21" s="32" t="s">
        <v>73</v>
      </c>
      <c r="C21" s="32" t="s">
        <v>73</v>
      </c>
      <c r="D21" s="33" t="s">
        <v>72</v>
      </c>
      <c r="E21" s="33" t="s">
        <v>81</v>
      </c>
      <c r="F21" s="34">
        <v>0</v>
      </c>
      <c r="G21" s="34" t="s">
        <v>75</v>
      </c>
      <c r="H21" s="34">
        <v>0</v>
      </c>
      <c r="I21" s="34">
        <f>0</f>
        <v>0</v>
      </c>
      <c r="J21" s="34" t="s">
        <v>84</v>
      </c>
    </row>
    <row r="22" spans="1:10" x14ac:dyDescent="0.2">
      <c r="A22" s="35" t="s">
        <v>72</v>
      </c>
      <c r="B22" s="35" t="s">
        <v>73</v>
      </c>
      <c r="C22" s="35" t="s">
        <v>73</v>
      </c>
      <c r="D22" s="36" t="s">
        <v>72</v>
      </c>
      <c r="E22" s="36" t="s">
        <v>81</v>
      </c>
      <c r="F22" s="37">
        <v>0</v>
      </c>
      <c r="G22" s="37" t="s">
        <v>75</v>
      </c>
      <c r="H22" s="37">
        <v>0</v>
      </c>
      <c r="I22" s="37">
        <f>0</f>
        <v>0</v>
      </c>
      <c r="J22" s="37" t="s">
        <v>84</v>
      </c>
    </row>
    <row r="23" spans="1:10" x14ac:dyDescent="0.2">
      <c r="A23" s="35" t="s">
        <v>72</v>
      </c>
      <c r="B23" s="35" t="s">
        <v>73</v>
      </c>
      <c r="C23" s="35" t="s">
        <v>73</v>
      </c>
      <c r="D23" s="36" t="s">
        <v>72</v>
      </c>
      <c r="E23" s="36" t="s">
        <v>81</v>
      </c>
      <c r="F23" s="37">
        <v>0</v>
      </c>
      <c r="G23" s="37" t="s">
        <v>75</v>
      </c>
      <c r="H23" s="37">
        <v>0</v>
      </c>
      <c r="I23" s="37">
        <f>0</f>
        <v>0</v>
      </c>
      <c r="J23" s="37" t="s">
        <v>84</v>
      </c>
    </row>
    <row r="24" spans="1:10" x14ac:dyDescent="0.2">
      <c r="A24" s="38" t="s">
        <v>89</v>
      </c>
      <c r="B24" s="27"/>
      <c r="C24" s="27"/>
      <c r="D24" s="28"/>
      <c r="E24" s="28"/>
      <c r="F24" s="29"/>
      <c r="G24" s="29"/>
      <c r="H24" s="29"/>
      <c r="I24" s="29"/>
      <c r="J24" s="29"/>
    </row>
  </sheetData>
  <mergeCells count="13">
    <mergeCell ref="A12:J12"/>
    <mergeCell ref="A16:J16"/>
    <mergeCell ref="A20:J20"/>
    <mergeCell ref="F5:F6"/>
    <mergeCell ref="G5:G6"/>
    <mergeCell ref="H5:H6"/>
    <mergeCell ref="I5:J5"/>
    <mergeCell ref="A8:J8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2017-10-26T00:07:58Z</cp:lastPrinted>
  <dcterms:created xsi:type="dcterms:W3CDTF">2015-04-08T19:07:52Z</dcterms:created>
  <dcterms:modified xsi:type="dcterms:W3CDTF">2024-01-30T19:53:23Z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